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LČ TR-AP(2022)\Rezultātiem\"/>
    </mc:Choice>
  </mc:AlternateContent>
  <bookViews>
    <workbookView xWindow="0" yWindow="0" windowWidth="20490" windowHeight="7020" activeTab="2"/>
  </bookViews>
  <sheets>
    <sheet name="INDIVIDUALI(TR)" sheetId="4" r:id="rId1"/>
    <sheet name="JUNIORI(TR)" sheetId="9" r:id="rId2"/>
    <sheet name="KOMANDAS(TR)" sheetId="10" r:id="rId3"/>
    <sheet name="Pāršaude TR pusfināls" sheetId="11" r:id="rId4"/>
  </sheets>
  <externalReferences>
    <externalReference r:id="rId5"/>
  </externalReferences>
  <definedNames>
    <definedName name="_xlnm._FilterDatabase" localSheetId="0" hidden="1">'INDIVIDUALI(TR)'!$B$11:$N$11</definedName>
    <definedName name="_xlnm._FilterDatabase" localSheetId="1" hidden="1">'JUNIORI(TR)'!$B$11:$L$11</definedName>
    <definedName name="_xlnm._FilterDatabase" localSheetId="2" hidden="1">'KOMANDAS(TR)'!$B$11:$K$11</definedName>
    <definedName name="_xlnm.Print_Area" localSheetId="0">'INDIVIDUALI(TR)'!$A$1:$P$30</definedName>
    <definedName name="_xlnm.Print_Area" localSheetId="2">'KOMANDAS(TR)'!$A$1:$K$28</definedName>
  </definedNames>
  <calcPr calcId="162913"/>
</workbook>
</file>

<file path=xl/calcChain.xml><?xml version="1.0" encoding="utf-8"?>
<calcChain xmlns="http://schemas.openxmlformats.org/spreadsheetml/2006/main">
  <c r="J13" i="4" l="1"/>
  <c r="C11" i="11"/>
  <c r="A1" i="11"/>
  <c r="I22" i="10" l="1"/>
  <c r="I23" i="10"/>
  <c r="H22" i="10"/>
  <c r="H23" i="10"/>
  <c r="I21" i="10"/>
  <c r="H21" i="10"/>
  <c r="I18" i="10"/>
  <c r="I19" i="10"/>
  <c r="H18" i="10"/>
  <c r="H19" i="10"/>
  <c r="I17" i="10"/>
  <c r="H17" i="10"/>
  <c r="I14" i="10"/>
  <c r="I15" i="10"/>
  <c r="H14" i="10"/>
  <c r="H15" i="10"/>
  <c r="I13" i="10"/>
  <c r="H13" i="10"/>
  <c r="I14" i="9"/>
  <c r="I13" i="9"/>
  <c r="H14" i="9"/>
  <c r="H13" i="9"/>
  <c r="I12" i="9"/>
  <c r="H12" i="9"/>
  <c r="J24" i="4"/>
  <c r="G19" i="10"/>
  <c r="F19" i="10"/>
  <c r="E19" i="10"/>
  <c r="G18" i="10"/>
  <c r="F18" i="10"/>
  <c r="E18" i="10"/>
  <c r="G17" i="10"/>
  <c r="F17" i="10"/>
  <c r="E17" i="10"/>
  <c r="J17" i="10" l="1"/>
  <c r="J18" i="10"/>
  <c r="J19" i="10"/>
  <c r="J17" i="4"/>
  <c r="J21" i="4"/>
  <c r="J16" i="10" l="1"/>
  <c r="G23" i="10"/>
  <c r="F23" i="10"/>
  <c r="E23" i="10"/>
  <c r="G22" i="10"/>
  <c r="F22" i="10"/>
  <c r="E22" i="10"/>
  <c r="G21" i="10"/>
  <c r="F21" i="10"/>
  <c r="E21" i="10"/>
  <c r="G14" i="9"/>
  <c r="F14" i="9"/>
  <c r="E14" i="9"/>
  <c r="J19" i="4"/>
  <c r="J23" i="10" l="1"/>
  <c r="J22" i="10"/>
  <c r="J21" i="10"/>
  <c r="J14" i="9"/>
  <c r="B7" i="10"/>
  <c r="B7" i="9"/>
  <c r="J20" i="10" l="1"/>
  <c r="E12" i="9"/>
  <c r="G13" i="9" l="1"/>
  <c r="F13" i="9"/>
  <c r="E13" i="9"/>
  <c r="J23" i="4"/>
  <c r="J20" i="4"/>
  <c r="J15" i="4"/>
  <c r="E13" i="10"/>
  <c r="F13" i="10"/>
  <c r="G13" i="10"/>
  <c r="G12" i="9"/>
  <c r="F12" i="9"/>
  <c r="E15" i="10"/>
  <c r="F15" i="10"/>
  <c r="G15" i="10"/>
  <c r="E14" i="10"/>
  <c r="F14" i="10"/>
  <c r="G14" i="10"/>
  <c r="J25" i="4"/>
  <c r="J12" i="4"/>
  <c r="J14" i="4"/>
  <c r="J22" i="4"/>
  <c r="J16" i="4"/>
  <c r="J18" i="4"/>
  <c r="B2" i="10"/>
  <c r="B3" i="10"/>
  <c r="B4" i="10"/>
  <c r="B1" i="10"/>
  <c r="B2" i="9"/>
  <c r="B3" i="9"/>
  <c r="B4" i="9"/>
  <c r="B1" i="9"/>
  <c r="J12" i="9" l="1"/>
  <c r="J14" i="10"/>
  <c r="J13" i="10"/>
  <c r="J13" i="9"/>
  <c r="J15" i="10"/>
  <c r="J12" i="10" l="1"/>
</calcChain>
</file>

<file path=xl/sharedStrings.xml><?xml version="1.0" encoding="utf-8"?>
<sst xmlns="http://schemas.openxmlformats.org/spreadsheetml/2006/main" count="106" uniqueCount="55">
  <si>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</si>
  <si>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</si>
  <si>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</si>
  <si>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</si>
  <si>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</si>
  <si>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</si>
  <si>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</si>
  <si>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</si>
  <si>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</si>
  <si>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</si>
  <si>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</si>
  <si>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</si>
  <si>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</si>
  <si>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</si>
  <si>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t>KULDĪGA, LATVIJA</t>
  </si>
  <si>
    <t xml:space="preserve">Sekretārs: </t>
  </si>
  <si>
    <t xml:space="preserve">Galvenais tiesnesis: </t>
  </si>
  <si>
    <t xml:space="preserve">Laukuma tiesneši: </t>
  </si>
  <si>
    <t>PUSFINĀLS</t>
  </si>
  <si>
    <t>APAĻAIS STENDS UN TRANŠEJAS STENDS</t>
  </si>
  <si>
    <t>JUNIORU KONKURENCĒ</t>
  </si>
  <si>
    <t>TRANŠEJAS STENDS</t>
  </si>
  <si>
    <t>Kārlis JURGENOVSKIS</t>
  </si>
  <si>
    <t>Andis APSE</t>
  </si>
  <si>
    <t>Mārtiņš FREIMANIS</t>
  </si>
  <si>
    <t>Edgars GAILĪTIS</t>
  </si>
  <si>
    <t>SALDUS</t>
  </si>
  <si>
    <t>Raivo TUKA</t>
  </si>
  <si>
    <t>Gunārs Freimanis</t>
  </si>
  <si>
    <t>Dāvis Freimanis</t>
  </si>
  <si>
    <t>Jānis Morozovs</t>
  </si>
  <si>
    <t>PĀRŠAUDE</t>
  </si>
  <si>
    <t>VĪRIEŠU KONKURENCE</t>
  </si>
  <si>
    <t>Edvīns MĀRTIŅSONS</t>
  </si>
  <si>
    <t>Andis MĀRTIŅSONS</t>
  </si>
  <si>
    <t>2022.GADA LATVIJAS REPUBLIKAS ČEMPIONĀTS</t>
  </si>
  <si>
    <t>30.JŪLIJS 2022</t>
  </si>
  <si>
    <t>Kārlis ROZENBERGS</t>
  </si>
  <si>
    <t>MEŽA SPORTS 1</t>
  </si>
  <si>
    <t>MEŽA SPORTS 2</t>
  </si>
  <si>
    <t>Andris SVĀRUPS</t>
  </si>
  <si>
    <t>Normunds BĒRZIŅŠ</t>
  </si>
  <si>
    <t>Raitis ONUŽĀNS</t>
  </si>
  <si>
    <t>Mārtiņš TURKOPULIS</t>
  </si>
  <si>
    <t>Tālis JURGENOVSKIS</t>
  </si>
  <si>
    <t>Normunds KĻAVIŅŠ</t>
  </si>
  <si>
    <t>PĀRŠAUDES REZULTĀTU PROTOKOLS</t>
  </si>
  <si>
    <t>Uzvārds, Vārds</t>
  </si>
  <si>
    <t xml:space="preserve">Laukums: </t>
  </si>
  <si>
    <t xml:space="preserve">Kārta: </t>
  </si>
  <si>
    <t xml:space="preserve">Komanda: </t>
  </si>
  <si>
    <r>
      <t xml:space="preserve">Disciplīna: </t>
    </r>
    <r>
      <rPr>
        <b/>
        <sz val="14"/>
        <color theme="1"/>
        <rFont val="Arial Narrow"/>
        <family val="2"/>
        <charset val="186"/>
      </rPr>
      <t>TRANŠEJU STENDS</t>
    </r>
  </si>
  <si>
    <t>Kopā</t>
  </si>
  <si>
    <t>Paraksts</t>
  </si>
  <si>
    <t>TIESNEŠA PARAKSTS 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</si>
</sst>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name val="Arial Narrow"/>
      <family val="2"/>
      <charset val="186"/>
    </font>
    <font>
      <sz val="20"/>
      <color theme="1"/>
      <name val="Arial Narrow"/>
      <family val="2"/>
      <charset val="186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0" applyFont="0" applyBorder="0" applyAlignment="0">
      <alignment horizontal="center" vertical="center"/>
    </xf>
  </cellStyleXfs>
  <cellXfs count="118">
    <xf numFmtId="0" fontId="0" fillId="0" borderId="0" xfId="0"/>
    <xf numFmtId="0" fontId="0" fillId="0" borderId="1" xfId="0" applyBorder="1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0" fillId="0" borderId="0" xfId="0" applyBorder="1"/>
    <xf numFmtId="0" fontId="11" fillId="5" borderId="0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7" fillId="3" borderId="7" xfId="0" applyFont="1" applyFill="1" applyBorder="1" applyAlignment="1">
      <alignment horizontal="center"/>
    </xf>
    <xf numFmtId="0" fontId="0" fillId="0" borderId="0" xfId="0" applyFill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ill="1" applyBorder="1"/>
    <xf numFmtId="0" fontId="11" fillId="5" borderId="10" xfId="0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9" xfId="0" applyFill="1" applyBorder="1"/>
    <xf numFmtId="0" fontId="14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5" fillId="5" borderId="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14" fillId="6" borderId="9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8" fillId="0" borderId="9" xfId="0" applyFont="1" applyBorder="1"/>
    <xf numFmtId="0" fontId="19" fillId="0" borderId="0" xfId="0" applyFont="1" applyAlignment="1">
      <alignment horizontal="center"/>
    </xf>
    <xf numFmtId="0" fontId="15" fillId="0" borderId="9" xfId="0" applyFont="1" applyBorder="1" applyAlignment="1"/>
    <xf numFmtId="0" fontId="15" fillId="0" borderId="9" xfId="0" applyFont="1" applyBorder="1"/>
    <xf numFmtId="0" fontId="15" fillId="4" borderId="9" xfId="0" applyFont="1" applyFill="1" applyBorder="1"/>
    <xf numFmtId="1" fontId="6" fillId="0" borderId="4" xfId="0" applyNumberFormat="1" applyFont="1" applyFill="1" applyBorder="1" applyAlignment="1">
      <alignment horizontal="center"/>
    </xf>
    <xf numFmtId="0" fontId="0" fillId="0" borderId="4" xfId="0" applyFill="1" applyBorder="1"/>
    <xf numFmtId="0" fontId="1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/>
    </xf>
    <xf numFmtId="0" fontId="0" fillId="0" borderId="32" xfId="0" applyFill="1" applyBorder="1"/>
    <xf numFmtId="0" fontId="14" fillId="0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12</xdr:col>
      <xdr:colOff>438150</xdr:colOff>
      <xdr:row>6</xdr:row>
      <xdr:rowOff>142875</xdr:rowOff>
    </xdr:to>
    <xdr:pic>
      <xdr:nvPicPr>
        <xdr:cNvPr id="1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315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9</xdr:col>
      <xdr:colOff>542925</xdr:colOff>
      <xdr:row>5</xdr:row>
      <xdr:rowOff>342900</xdr:rowOff>
    </xdr:to>
    <xdr:pic>
      <xdr:nvPicPr>
        <xdr:cNvPr id="520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28575</xdr:colOff>
      <xdr:row>0</xdr:row>
      <xdr:rowOff>0</xdr:rowOff>
    </xdr:from>
    <xdr:to>
      <xdr:col>29</xdr:col>
      <xdr:colOff>1158875</xdr:colOff>
      <xdr:row>0</xdr:row>
      <xdr:rowOff>1189734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32" t="10169" r="24812" b="11017"/>
        <a:stretch/>
      </xdr:blipFill>
      <xdr:spPr>
        <a:xfrm>
          <a:off x="7781925" y="0"/>
          <a:ext cx="1130300" cy="1189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L&#268;%20TR-AP(2022)\Protokoli\PROTOKOLI%20STENDA%20SAUS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AP"/>
      <sheetName val="AP PUSFINALS1"/>
      <sheetName val="AP PUSFINALS2"/>
      <sheetName val="TR PUSFINALS1"/>
      <sheetName val="TR PUSFINALS2"/>
      <sheetName val="TR FINALS"/>
      <sheetName val="AP FINALS"/>
      <sheetName val="Pāršaude TR"/>
      <sheetName val="Pāršaude AP"/>
    </sheetNames>
    <sheetDataSet>
      <sheetData sheetId="0">
        <row r="1">
          <cell r="A1" t="str">
            <v>2022. GADA LATVIJAS REPUBLIKAS ČEMPIONĀTS APAĻĀ UN TRANŠEJU STENDA ŠAUŠANĀ
KULDĪGA, LATVIJA
31.JŪLIJS 2022</v>
          </cell>
        </row>
        <row r="14">
          <cell r="A14" t="str">
            <v>DATUMS: 31.07.2022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opLeftCell="B1" zoomScaleNormal="100" zoomScalePageLayoutView="40" workbookViewId="0">
      <selection activeCell="R15" sqref="R15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2" width="12.140625" customWidth="1"/>
    <col min="13" max="13" width="7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1:26" ht="18" x14ac:dyDescent="0.25">
      <c r="B1" s="21" t="s">
        <v>35</v>
      </c>
    </row>
    <row r="2" spans="1:26" ht="18" x14ac:dyDescent="0.25">
      <c r="B2" s="26" t="s">
        <v>19</v>
      </c>
      <c r="F2" s="8"/>
      <c r="G2" s="11"/>
      <c r="J2" s="21"/>
      <c r="K2" s="59"/>
      <c r="L2" s="59"/>
      <c r="M2" s="21"/>
      <c r="N2" s="21"/>
      <c r="P2" s="11"/>
      <c r="Q2" s="11"/>
    </row>
    <row r="3" spans="1:26" ht="18" x14ac:dyDescent="0.25">
      <c r="B3" s="23" t="s">
        <v>14</v>
      </c>
      <c r="F3" s="11"/>
      <c r="G3" s="11"/>
      <c r="J3" s="22"/>
      <c r="K3" s="59"/>
      <c r="L3" s="59"/>
      <c r="M3" s="21"/>
      <c r="N3" s="21"/>
      <c r="P3" s="11"/>
      <c r="Q3" s="11"/>
    </row>
    <row r="4" spans="1:26" ht="18" x14ac:dyDescent="0.25">
      <c r="B4" s="27" t="s">
        <v>36</v>
      </c>
      <c r="F4" s="8"/>
      <c r="G4" s="11"/>
      <c r="J4" s="22"/>
      <c r="K4" s="60"/>
      <c r="L4" s="60"/>
      <c r="M4" s="22"/>
      <c r="N4" s="22"/>
      <c r="P4" s="11"/>
      <c r="Q4" s="11"/>
    </row>
    <row r="5" spans="1:26" ht="18" customHeight="1" x14ac:dyDescent="0.25">
      <c r="F5" s="9"/>
      <c r="G5" s="15"/>
      <c r="J5" s="23"/>
      <c r="K5" s="35"/>
      <c r="L5" s="35"/>
      <c r="M5" s="23"/>
      <c r="N5" s="23"/>
      <c r="P5" s="15"/>
      <c r="Q5" s="15"/>
    </row>
    <row r="6" spans="1:26" ht="0.75" customHeight="1" x14ac:dyDescent="0.25"/>
    <row r="7" spans="1:26" ht="29.25" customHeight="1" x14ac:dyDescent="0.5">
      <c r="B7" s="74" t="s">
        <v>1</v>
      </c>
      <c r="C7" s="74"/>
      <c r="D7" s="74"/>
      <c r="E7" s="74"/>
      <c r="F7" s="2"/>
    </row>
    <row r="8" spans="1:26" ht="23.25" x14ac:dyDescent="0.35">
      <c r="B8" s="73" t="s">
        <v>21</v>
      </c>
      <c r="C8" s="73"/>
      <c r="D8" s="73"/>
      <c r="E8" s="73"/>
      <c r="F8" s="73"/>
    </row>
    <row r="9" spans="1:26" ht="23.25" x14ac:dyDescent="0.35">
      <c r="B9" s="72" t="s">
        <v>32</v>
      </c>
      <c r="C9" s="72"/>
      <c r="D9" s="72"/>
      <c r="E9" s="72"/>
      <c r="F9" s="72"/>
    </row>
    <row r="10" spans="1:26" x14ac:dyDescent="0.25">
      <c r="B10" s="3"/>
      <c r="C10" s="3" t="s">
        <v>7</v>
      </c>
      <c r="D10" s="3"/>
      <c r="E10" s="75" t="s">
        <v>5</v>
      </c>
      <c r="F10" s="76"/>
      <c r="G10" s="76"/>
      <c r="H10" s="76"/>
      <c r="I10" s="76"/>
      <c r="J10" s="64"/>
      <c r="K10" s="3"/>
      <c r="L10" s="3"/>
      <c r="M10" s="3"/>
      <c r="N10" s="28" t="s">
        <v>8</v>
      </c>
      <c r="O10" s="3" t="s">
        <v>10</v>
      </c>
      <c r="P10" s="3" t="s">
        <v>9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" customHeight="1" x14ac:dyDescent="0.25">
      <c r="B11" s="5" t="s">
        <v>2</v>
      </c>
      <c r="C11" s="31" t="s">
        <v>3</v>
      </c>
      <c r="D11" s="31" t="s">
        <v>4</v>
      </c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7" t="s">
        <v>0</v>
      </c>
      <c r="K11" s="5" t="s">
        <v>18</v>
      </c>
      <c r="L11" s="5" t="s">
        <v>6</v>
      </c>
      <c r="M11" s="5" t="s">
        <v>9</v>
      </c>
      <c r="N11" s="10" t="s">
        <v>9</v>
      </c>
      <c r="O11" s="5" t="s">
        <v>11</v>
      </c>
      <c r="P11" s="5" t="s">
        <v>0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29" customFormat="1" ht="20.100000000000001" customHeight="1" x14ac:dyDescent="0.3">
      <c r="A12" s="36"/>
      <c r="B12" s="63">
        <v>1</v>
      </c>
      <c r="C12" s="49">
        <v>14</v>
      </c>
      <c r="D12" s="50" t="s">
        <v>23</v>
      </c>
      <c r="E12" s="46">
        <v>18</v>
      </c>
      <c r="F12" s="46">
        <v>17</v>
      </c>
      <c r="G12" s="46">
        <v>16</v>
      </c>
      <c r="H12" s="46">
        <v>16</v>
      </c>
      <c r="I12" s="46">
        <v>15</v>
      </c>
      <c r="J12" s="52">
        <f>SUM(E12:I12)</f>
        <v>82</v>
      </c>
      <c r="K12" s="46">
        <v>19</v>
      </c>
      <c r="L12" s="46">
        <v>28</v>
      </c>
      <c r="M12" s="46"/>
      <c r="N12" s="47"/>
      <c r="O12" s="47"/>
      <c r="P12" s="47"/>
    </row>
    <row r="13" spans="1:26" s="29" customFormat="1" ht="20.100000000000001" customHeight="1" x14ac:dyDescent="0.3">
      <c r="B13" s="63">
        <v>2</v>
      </c>
      <c r="C13" s="49">
        <v>26</v>
      </c>
      <c r="D13" s="50" t="s">
        <v>27</v>
      </c>
      <c r="E13" s="46">
        <v>16</v>
      </c>
      <c r="F13" s="46">
        <v>17</v>
      </c>
      <c r="G13" s="46">
        <v>17</v>
      </c>
      <c r="H13" s="46">
        <v>17</v>
      </c>
      <c r="I13" s="46">
        <v>17</v>
      </c>
      <c r="J13" s="52">
        <f>SUM(E13:I13)</f>
        <v>84</v>
      </c>
      <c r="K13" s="46">
        <v>16</v>
      </c>
      <c r="L13" s="46">
        <v>26</v>
      </c>
      <c r="M13" s="46"/>
      <c r="N13" s="47"/>
      <c r="O13" s="53"/>
      <c r="P13" s="54"/>
    </row>
    <row r="14" spans="1:26" s="29" customFormat="1" ht="20.100000000000001" customHeight="1" x14ac:dyDescent="0.3">
      <c r="B14" s="63">
        <v>3</v>
      </c>
      <c r="C14" s="49">
        <v>3</v>
      </c>
      <c r="D14" s="50" t="s">
        <v>42</v>
      </c>
      <c r="E14" s="46">
        <v>18</v>
      </c>
      <c r="F14" s="46">
        <v>19</v>
      </c>
      <c r="G14" s="46">
        <v>13</v>
      </c>
      <c r="H14" s="46">
        <v>19</v>
      </c>
      <c r="I14" s="46">
        <v>22</v>
      </c>
      <c r="J14" s="52">
        <f>SUM(E14:I14)</f>
        <v>91</v>
      </c>
      <c r="K14" s="46">
        <v>16</v>
      </c>
      <c r="L14" s="46">
        <v>15</v>
      </c>
      <c r="M14" s="46"/>
      <c r="N14" s="47"/>
      <c r="O14" s="53"/>
      <c r="P14" s="54"/>
    </row>
    <row r="15" spans="1:26" s="29" customFormat="1" ht="20.100000000000001" customHeight="1" thickBot="1" x14ac:dyDescent="0.35">
      <c r="B15" s="113">
        <v>4</v>
      </c>
      <c r="C15" s="114">
        <v>7</v>
      </c>
      <c r="D15" s="115" t="s">
        <v>25</v>
      </c>
      <c r="E15" s="116">
        <v>17</v>
      </c>
      <c r="F15" s="116">
        <v>18</v>
      </c>
      <c r="G15" s="116">
        <v>21</v>
      </c>
      <c r="H15" s="116">
        <v>23</v>
      </c>
      <c r="I15" s="116">
        <v>17</v>
      </c>
      <c r="J15" s="117">
        <f>SUM(E15:I15)</f>
        <v>96</v>
      </c>
      <c r="K15" s="116">
        <v>16</v>
      </c>
      <c r="L15" s="116">
        <v>8</v>
      </c>
      <c r="M15" s="116"/>
      <c r="N15" s="47"/>
      <c r="O15" s="47"/>
      <c r="P15" s="54"/>
    </row>
    <row r="16" spans="1:26" s="29" customFormat="1" ht="20.100000000000001" customHeight="1" x14ac:dyDescent="0.3">
      <c r="B16" s="108">
        <v>5</v>
      </c>
      <c r="C16" s="109">
        <v>20</v>
      </c>
      <c r="D16" s="110" t="s">
        <v>33</v>
      </c>
      <c r="E16" s="111">
        <v>21</v>
      </c>
      <c r="F16" s="111">
        <v>14</v>
      </c>
      <c r="G16" s="111">
        <v>18</v>
      </c>
      <c r="H16" s="111">
        <v>20</v>
      </c>
      <c r="I16" s="111">
        <v>19</v>
      </c>
      <c r="J16" s="112">
        <f>SUM(E16:I16)</f>
        <v>92</v>
      </c>
      <c r="K16" s="111">
        <v>16</v>
      </c>
      <c r="L16" s="111"/>
      <c r="M16" s="111"/>
      <c r="N16" s="47"/>
      <c r="O16" s="53"/>
      <c r="P16" s="54"/>
    </row>
    <row r="17" spans="1:16" s="29" customFormat="1" ht="20.100000000000001" customHeight="1" x14ac:dyDescent="0.3">
      <c r="B17" s="63">
        <v>6</v>
      </c>
      <c r="C17" s="49">
        <v>25</v>
      </c>
      <c r="D17" s="50" t="s">
        <v>43</v>
      </c>
      <c r="E17" s="46">
        <v>21</v>
      </c>
      <c r="F17" s="46">
        <v>18</v>
      </c>
      <c r="G17" s="46">
        <v>19</v>
      </c>
      <c r="H17" s="46">
        <v>18</v>
      </c>
      <c r="I17" s="46">
        <v>15</v>
      </c>
      <c r="J17" s="52">
        <f>SUM(E17:I17)</f>
        <v>91</v>
      </c>
      <c r="K17" s="46">
        <v>15</v>
      </c>
      <c r="L17" s="46"/>
      <c r="M17" s="46"/>
      <c r="N17" s="47"/>
      <c r="O17" s="47"/>
      <c r="P17" s="54"/>
    </row>
    <row r="18" spans="1:16" s="29" customFormat="1" ht="20.100000000000001" customHeight="1" x14ac:dyDescent="0.3">
      <c r="B18" s="63">
        <v>7</v>
      </c>
      <c r="C18" s="49">
        <v>12</v>
      </c>
      <c r="D18" s="50" t="s">
        <v>40</v>
      </c>
      <c r="E18" s="46">
        <v>15</v>
      </c>
      <c r="F18" s="46">
        <v>17</v>
      </c>
      <c r="G18" s="46">
        <v>15</v>
      </c>
      <c r="H18" s="46">
        <v>16</v>
      </c>
      <c r="I18" s="46">
        <v>16</v>
      </c>
      <c r="J18" s="52">
        <f>SUM(E18:I18)</f>
        <v>79</v>
      </c>
      <c r="K18" s="46">
        <v>7</v>
      </c>
      <c r="L18" s="46"/>
      <c r="M18" s="46"/>
      <c r="N18" s="47"/>
      <c r="O18" s="47"/>
      <c r="P18" s="48"/>
    </row>
    <row r="19" spans="1:16" s="29" customFormat="1" ht="20.100000000000001" customHeight="1" thickBot="1" x14ac:dyDescent="0.35">
      <c r="B19" s="113">
        <v>8</v>
      </c>
      <c r="C19" s="114">
        <v>1</v>
      </c>
      <c r="D19" s="115" t="s">
        <v>22</v>
      </c>
      <c r="E19" s="116">
        <v>19</v>
      </c>
      <c r="F19" s="116">
        <v>18</v>
      </c>
      <c r="G19" s="116">
        <v>17</v>
      </c>
      <c r="H19" s="116">
        <v>16</v>
      </c>
      <c r="I19" s="116">
        <v>21</v>
      </c>
      <c r="J19" s="117">
        <f>SUM(E19:I19)</f>
        <v>91</v>
      </c>
      <c r="K19" s="116">
        <v>6</v>
      </c>
      <c r="L19" s="116"/>
      <c r="M19" s="116"/>
      <c r="N19" s="47"/>
      <c r="O19" s="53"/>
      <c r="P19" s="54"/>
    </row>
    <row r="20" spans="1:16" s="29" customFormat="1" ht="20.100000000000001" customHeight="1" x14ac:dyDescent="0.3">
      <c r="B20" s="108">
        <v>9</v>
      </c>
      <c r="C20" s="109">
        <v>2</v>
      </c>
      <c r="D20" s="110" t="s">
        <v>41</v>
      </c>
      <c r="E20" s="111">
        <v>11</v>
      </c>
      <c r="F20" s="111">
        <v>17</v>
      </c>
      <c r="G20" s="111">
        <v>17</v>
      </c>
      <c r="H20" s="111">
        <v>15</v>
      </c>
      <c r="I20" s="111">
        <v>18</v>
      </c>
      <c r="J20" s="112">
        <f>SUM(E20:I20)</f>
        <v>78</v>
      </c>
      <c r="K20" s="111"/>
      <c r="L20" s="111"/>
      <c r="M20" s="111"/>
      <c r="N20" s="47"/>
      <c r="O20" s="47"/>
      <c r="P20" s="54"/>
    </row>
    <row r="21" spans="1:16" s="29" customFormat="1" ht="20.100000000000001" customHeight="1" x14ac:dyDescent="0.3">
      <c r="B21" s="63">
        <v>10</v>
      </c>
      <c r="C21" s="49">
        <v>16</v>
      </c>
      <c r="D21" s="50" t="s">
        <v>24</v>
      </c>
      <c r="E21" s="46">
        <v>17</v>
      </c>
      <c r="F21" s="46">
        <v>16</v>
      </c>
      <c r="G21" s="46">
        <v>15</v>
      </c>
      <c r="H21" s="46">
        <v>12</v>
      </c>
      <c r="I21" s="46">
        <v>16</v>
      </c>
      <c r="J21" s="52">
        <f>SUM(E21:I21)</f>
        <v>76</v>
      </c>
      <c r="K21" s="46"/>
      <c r="L21" s="46"/>
      <c r="M21" s="46"/>
      <c r="N21" s="47"/>
      <c r="O21" s="47"/>
      <c r="P21" s="54"/>
    </row>
    <row r="22" spans="1:16" s="29" customFormat="1" ht="20.100000000000001" customHeight="1" x14ac:dyDescent="0.3">
      <c r="B22" s="63">
        <v>11</v>
      </c>
      <c r="C22" s="49">
        <v>23</v>
      </c>
      <c r="D22" s="50" t="s">
        <v>34</v>
      </c>
      <c r="E22" s="46">
        <v>15</v>
      </c>
      <c r="F22" s="46">
        <v>17</v>
      </c>
      <c r="G22" s="46">
        <v>12</v>
      </c>
      <c r="H22" s="46">
        <v>17</v>
      </c>
      <c r="I22" s="46">
        <v>13</v>
      </c>
      <c r="J22" s="52">
        <f>SUM(E22:I22)</f>
        <v>74</v>
      </c>
      <c r="K22" s="46"/>
      <c r="L22" s="46"/>
      <c r="M22" s="46"/>
      <c r="N22" s="47"/>
      <c r="O22" s="47"/>
      <c r="P22" s="54"/>
    </row>
    <row r="23" spans="1:16" s="29" customFormat="1" ht="20.100000000000001" customHeight="1" x14ac:dyDescent="0.3">
      <c r="B23" s="63">
        <v>12</v>
      </c>
      <c r="C23" s="49">
        <v>22</v>
      </c>
      <c r="D23" s="50" t="s">
        <v>44</v>
      </c>
      <c r="E23" s="46">
        <v>14</v>
      </c>
      <c r="F23" s="46">
        <v>16</v>
      </c>
      <c r="G23" s="46">
        <v>13</v>
      </c>
      <c r="H23" s="46">
        <v>10</v>
      </c>
      <c r="I23" s="46">
        <v>14</v>
      </c>
      <c r="J23" s="52">
        <f>SUM(E23:I23)</f>
        <v>67</v>
      </c>
      <c r="K23" s="46"/>
      <c r="L23" s="46"/>
      <c r="M23" s="46"/>
      <c r="N23" s="47"/>
      <c r="O23" s="47"/>
      <c r="P23" s="54"/>
    </row>
    <row r="24" spans="1:16" s="29" customFormat="1" ht="20.100000000000001" customHeight="1" x14ac:dyDescent="0.3">
      <c r="B24" s="63">
        <v>13</v>
      </c>
      <c r="C24" s="49">
        <v>8</v>
      </c>
      <c r="D24" s="50" t="s">
        <v>37</v>
      </c>
      <c r="E24" s="46">
        <v>16</v>
      </c>
      <c r="F24" s="46">
        <v>11</v>
      </c>
      <c r="G24" s="46">
        <v>11</v>
      </c>
      <c r="H24" s="46">
        <v>14</v>
      </c>
      <c r="I24" s="46">
        <v>12</v>
      </c>
      <c r="J24" s="52">
        <f>SUM(E24:I24)</f>
        <v>64</v>
      </c>
      <c r="K24" s="46"/>
      <c r="L24" s="46"/>
      <c r="M24" s="46"/>
      <c r="N24" s="47"/>
      <c r="O24" s="53"/>
      <c r="P24" s="54"/>
    </row>
    <row r="25" spans="1:16" s="29" customFormat="1" ht="20.100000000000001" customHeight="1" x14ac:dyDescent="0.3">
      <c r="A25" s="55"/>
      <c r="B25" s="63">
        <v>14</v>
      </c>
      <c r="C25" s="49">
        <v>27</v>
      </c>
      <c r="D25" s="50" t="s">
        <v>45</v>
      </c>
      <c r="E25" s="46">
        <v>10</v>
      </c>
      <c r="F25" s="46">
        <v>14</v>
      </c>
      <c r="G25" s="46">
        <v>12</v>
      </c>
      <c r="H25" s="46">
        <v>15</v>
      </c>
      <c r="I25" s="46">
        <v>8</v>
      </c>
      <c r="J25" s="52">
        <f>SUM(E25:I25)</f>
        <v>59</v>
      </c>
      <c r="K25" s="46"/>
      <c r="L25" s="46"/>
      <c r="M25" s="46"/>
      <c r="N25" s="56"/>
      <c r="O25" s="56"/>
      <c r="P25" s="57"/>
    </row>
    <row r="27" spans="1:16" x14ac:dyDescent="0.25">
      <c r="C27" s="58" t="s">
        <v>16</v>
      </c>
      <c r="D27" s="68" t="s">
        <v>28</v>
      </c>
    </row>
    <row r="28" spans="1:16" x14ac:dyDescent="0.25">
      <c r="C28" s="58" t="s">
        <v>15</v>
      </c>
      <c r="D28" s="68" t="s">
        <v>29</v>
      </c>
    </row>
    <row r="29" spans="1:16" x14ac:dyDescent="0.25">
      <c r="C29" s="58" t="s">
        <v>17</v>
      </c>
      <c r="D29" t="s">
        <v>30</v>
      </c>
    </row>
  </sheetData>
  <autoFilter ref="B11:N11">
    <sortState ref="B12:N25">
      <sortCondition descending="1" ref="L11"/>
    </sortState>
  </autoFilter>
  <mergeCells count="5">
    <mergeCell ref="B9:F9"/>
    <mergeCell ref="B8:F8"/>
    <mergeCell ref="B7:E7"/>
    <mergeCell ref="E10:G10"/>
    <mergeCell ref="H10:I10"/>
  </mergeCells>
  <conditionalFormatting sqref="C12">
    <cfRule type="duplicateValues" dxfId="26" priority="18"/>
  </conditionalFormatting>
  <conditionalFormatting sqref="C13:C14">
    <cfRule type="duplicateValues" dxfId="25" priority="17"/>
  </conditionalFormatting>
  <conditionalFormatting sqref="C16">
    <cfRule type="duplicateValues" dxfId="24" priority="14"/>
  </conditionalFormatting>
  <conditionalFormatting sqref="C17">
    <cfRule type="duplicateValues" dxfId="23" priority="13"/>
  </conditionalFormatting>
  <conditionalFormatting sqref="C18">
    <cfRule type="duplicateValues" dxfId="22" priority="12"/>
  </conditionalFormatting>
  <conditionalFormatting sqref="C19">
    <cfRule type="duplicateValues" dxfId="21" priority="11"/>
  </conditionalFormatting>
  <conditionalFormatting sqref="C20">
    <cfRule type="duplicateValues" dxfId="20" priority="10"/>
  </conditionalFormatting>
  <conditionalFormatting sqref="C21">
    <cfRule type="duplicateValues" dxfId="19" priority="9"/>
  </conditionalFormatting>
  <conditionalFormatting sqref="C24">
    <cfRule type="duplicateValues" dxfId="18" priority="7"/>
  </conditionalFormatting>
  <conditionalFormatting sqref="C25">
    <cfRule type="duplicateValues" dxfId="17" priority="5"/>
  </conditionalFormatting>
  <conditionalFormatting sqref="C15">
    <cfRule type="duplicateValues" dxfId="16" priority="2"/>
  </conditionalFormatting>
  <conditionalFormatting sqref="C22:C23">
    <cfRule type="duplicateValues" dxfId="15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91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B1" zoomScaleNormal="100" zoomScalePageLayoutView="40" workbookViewId="0">
      <selection activeCell="E17" sqref="E17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1" width="12.140625" hidden="1" customWidth="1"/>
    <col min="12" max="12" width="14.7109375" hidden="1" customWidth="1"/>
    <col min="13" max="13" width="12.140625" hidden="1" customWidth="1"/>
    <col min="14" max="14" width="0" hidden="1" customWidth="1"/>
  </cols>
  <sheetData>
    <row r="1" spans="2:14" ht="18" x14ac:dyDescent="0.25">
      <c r="B1" s="34" t="str">
        <f>'INDIVIDUALI(TR)'!B1</f>
        <v>2022.GADA LATVIJAS REPUBLIKAS ČEMPIONĀTS</v>
      </c>
    </row>
    <row r="2" spans="2:14" ht="18" x14ac:dyDescent="0.25">
      <c r="B2" s="26" t="str">
        <f>'INDIVIDUALI(TR)'!B2</f>
        <v>APAĻAIS STENDS UN TRANŠEJAS STENDS</v>
      </c>
      <c r="E2" s="24"/>
      <c r="F2" s="24"/>
      <c r="G2" s="11"/>
      <c r="I2" s="34"/>
      <c r="J2" s="24"/>
      <c r="K2" s="24"/>
      <c r="L2" s="24"/>
      <c r="N2" s="11"/>
    </row>
    <row r="3" spans="2:14" ht="18" x14ac:dyDescent="0.25">
      <c r="B3" s="35" t="str">
        <f>'INDIVIDUALI(TR)'!B3</f>
        <v>KULDĪGA, LATVIJA</v>
      </c>
      <c r="E3" s="11"/>
      <c r="F3" s="11"/>
      <c r="G3" s="11"/>
      <c r="I3" s="26"/>
      <c r="J3" s="25"/>
      <c r="K3" s="24"/>
      <c r="L3" s="24"/>
      <c r="N3" s="11"/>
    </row>
    <row r="4" spans="2:14" ht="18" x14ac:dyDescent="0.25">
      <c r="B4" s="27" t="str">
        <f>'INDIVIDUALI(TR)'!B4</f>
        <v>30.JŪLIJS 2022</v>
      </c>
      <c r="E4" s="24"/>
      <c r="F4" s="24"/>
      <c r="G4" s="11"/>
      <c r="I4" s="35"/>
      <c r="J4" s="25"/>
      <c r="K4" s="25"/>
      <c r="L4" s="25"/>
      <c r="N4" s="11"/>
    </row>
    <row r="5" spans="2:14" ht="0.75" customHeight="1" x14ac:dyDescent="0.25"/>
    <row r="6" spans="2:14" ht="37.5" x14ac:dyDescent="0.5">
      <c r="B6" s="74" t="s">
        <v>1</v>
      </c>
      <c r="C6" s="74"/>
      <c r="D6" s="74"/>
      <c r="E6" s="74"/>
      <c r="F6" s="2"/>
    </row>
    <row r="7" spans="2:14" ht="23.25" x14ac:dyDescent="0.35">
      <c r="B7" s="77" t="str">
        <f>'INDIVIDUALI(TR)'!B8:F8</f>
        <v>TRANŠEJAS STENDS</v>
      </c>
      <c r="C7" s="73"/>
      <c r="D7" s="73"/>
      <c r="E7" s="73"/>
      <c r="F7" s="73"/>
    </row>
    <row r="8" spans="2:14" ht="23.25" x14ac:dyDescent="0.35">
      <c r="B8" s="72" t="s">
        <v>20</v>
      </c>
      <c r="C8" s="72"/>
      <c r="D8" s="72"/>
      <c r="E8" s="72"/>
      <c r="F8" s="72"/>
    </row>
    <row r="9" spans="2:14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25">
      <c r="B10" s="3"/>
      <c r="C10" s="3" t="s">
        <v>7</v>
      </c>
      <c r="D10" s="3"/>
      <c r="E10" s="75" t="s">
        <v>5</v>
      </c>
      <c r="F10" s="76"/>
      <c r="G10" s="76"/>
      <c r="H10" s="76" t="s">
        <v>31</v>
      </c>
      <c r="I10" s="76"/>
      <c r="J10" s="64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25">
      <c r="B11" s="31" t="s">
        <v>2</v>
      </c>
      <c r="C11" s="5" t="s">
        <v>3</v>
      </c>
      <c r="D11" s="5" t="s">
        <v>4</v>
      </c>
      <c r="E11" s="32">
        <v>1</v>
      </c>
      <c r="F11" s="32">
        <v>2</v>
      </c>
      <c r="G11" s="32">
        <v>3</v>
      </c>
      <c r="H11" s="32">
        <v>4</v>
      </c>
      <c r="I11" s="32">
        <v>5</v>
      </c>
      <c r="J11" s="33" t="s">
        <v>0</v>
      </c>
      <c r="K11" s="31" t="s">
        <v>6</v>
      </c>
      <c r="L11" s="4" t="s">
        <v>9</v>
      </c>
      <c r="M11" s="31" t="s">
        <v>11</v>
      </c>
      <c r="N11" s="31" t="s">
        <v>0</v>
      </c>
    </row>
    <row r="12" spans="2:14" ht="20.100000000000001" customHeight="1" x14ac:dyDescent="0.3">
      <c r="B12" s="51">
        <v>1</v>
      </c>
      <c r="C12" s="49">
        <v>26</v>
      </c>
      <c r="D12" s="50" t="s">
        <v>22</v>
      </c>
      <c r="E12" s="46">
        <f>VLOOKUP($D12,'INDIVIDUALI(TR)'!$D$12:$I$25,2,FALSE)</f>
        <v>19</v>
      </c>
      <c r="F12" s="46">
        <f>VLOOKUP(D12,'INDIVIDUALI(TR)'!$D$12:$I$25,3,FALSE)</f>
        <v>18</v>
      </c>
      <c r="G12" s="46">
        <f>VLOOKUP(D12,'INDIVIDUALI(TR)'!$D$12:$I$25,4,FALSE)</f>
        <v>17</v>
      </c>
      <c r="H12" s="46">
        <f>VLOOKUP($D12,'INDIVIDUALI(TR)'!$D$12:$I$25,5,FALSE)</f>
        <v>16</v>
      </c>
      <c r="I12" s="46">
        <f>VLOOKUP($D12,'INDIVIDUALI(TR)'!$D$12:$I$25,6,FALSE)</f>
        <v>21</v>
      </c>
      <c r="J12" s="52">
        <f>SUM(E12:I12)</f>
        <v>91</v>
      </c>
      <c r="K12" s="13"/>
      <c r="L12" s="13"/>
      <c r="M12" s="13"/>
      <c r="N12" s="14"/>
    </row>
    <row r="13" spans="2:14" s="29" customFormat="1" ht="20.100000000000001" customHeight="1" x14ac:dyDescent="0.3">
      <c r="B13" s="51">
        <v>3</v>
      </c>
      <c r="C13" s="49">
        <v>5</v>
      </c>
      <c r="D13" s="50" t="s">
        <v>24</v>
      </c>
      <c r="E13" s="46">
        <f>VLOOKUP($D13,'INDIVIDUALI(TR)'!$D$12:$I$25,2,FALSE)</f>
        <v>17</v>
      </c>
      <c r="F13" s="46">
        <f>VLOOKUP(D13,'INDIVIDUALI(TR)'!$D$12:$I$25,3,FALSE)</f>
        <v>16</v>
      </c>
      <c r="G13" s="46">
        <f>VLOOKUP(D13,'INDIVIDUALI(TR)'!$D$12:$I$25,4,FALSE)</f>
        <v>15</v>
      </c>
      <c r="H13" s="46">
        <f>VLOOKUP($D13,'INDIVIDUALI(TR)'!$D$12:$I$25,5,FALSE)</f>
        <v>12</v>
      </c>
      <c r="I13" s="46">
        <f>VLOOKUP($D13,'INDIVIDUALI(TR)'!$D$12:$I$25,6,FALSE)</f>
        <v>16</v>
      </c>
      <c r="J13" s="52">
        <f>SUM(E13:I13)</f>
        <v>76</v>
      </c>
      <c r="K13" s="47"/>
      <c r="L13" s="47"/>
      <c r="M13" s="47"/>
      <c r="N13" s="48"/>
    </row>
    <row r="14" spans="2:14" s="29" customFormat="1" ht="20.100000000000001" customHeight="1" x14ac:dyDescent="0.3">
      <c r="B14" s="51">
        <v>2</v>
      </c>
      <c r="C14" s="49">
        <v>25</v>
      </c>
      <c r="D14" s="50" t="s">
        <v>34</v>
      </c>
      <c r="E14" s="46">
        <f>VLOOKUP($D14,'INDIVIDUALI(TR)'!$D$12:$I$25,2,FALSE)</f>
        <v>15</v>
      </c>
      <c r="F14" s="46">
        <f>VLOOKUP(D14,'INDIVIDUALI(TR)'!$D$12:$I$25,3,FALSE)</f>
        <v>17</v>
      </c>
      <c r="G14" s="46">
        <f>VLOOKUP(D14,'INDIVIDUALI(TR)'!$D$12:$I$25,4,FALSE)</f>
        <v>12</v>
      </c>
      <c r="H14" s="46">
        <f>VLOOKUP($D14,'INDIVIDUALI(TR)'!$D$12:$I$25,5,FALSE)</f>
        <v>17</v>
      </c>
      <c r="I14" s="46">
        <f>VLOOKUP($D14,'INDIVIDUALI(TR)'!$D$12:$I$25,6,FALSE)</f>
        <v>13</v>
      </c>
      <c r="J14" s="52">
        <f>SUM(E14:G14)</f>
        <v>44</v>
      </c>
      <c r="K14" s="47"/>
      <c r="L14" s="47"/>
      <c r="M14" s="47"/>
      <c r="N14" s="48"/>
    </row>
    <row r="16" spans="2:14" x14ac:dyDescent="0.25">
      <c r="C16" s="58" t="s">
        <v>16</v>
      </c>
      <c r="D16" s="68" t="s">
        <v>28</v>
      </c>
    </row>
    <row r="17" spans="3:4" x14ac:dyDescent="0.25">
      <c r="C17" s="58" t="s">
        <v>15</v>
      </c>
      <c r="D17" s="68" t="s">
        <v>29</v>
      </c>
    </row>
    <row r="18" spans="3:4" x14ac:dyDescent="0.25">
      <c r="C18" s="58" t="s">
        <v>17</v>
      </c>
      <c r="D18" t="s">
        <v>30</v>
      </c>
    </row>
  </sheetData>
  <autoFilter ref="B11:L11">
    <sortState ref="B12:L14">
      <sortCondition descending="1" ref="J11"/>
    </sortState>
  </autoFilter>
  <mergeCells count="5">
    <mergeCell ref="B6:E6"/>
    <mergeCell ref="B7:F7"/>
    <mergeCell ref="B8:F8"/>
    <mergeCell ref="E10:G10"/>
    <mergeCell ref="H10:I10"/>
  </mergeCells>
  <conditionalFormatting sqref="C12">
    <cfRule type="duplicateValues" dxfId="14" priority="4"/>
  </conditionalFormatting>
  <conditionalFormatting sqref="C14">
    <cfRule type="duplicateValues" dxfId="13" priority="3"/>
  </conditionalFormatting>
  <conditionalFormatting sqref="C13">
    <cfRule type="duplicateValues" dxfId="12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B1" zoomScale="85" zoomScaleNormal="85" zoomScalePageLayoutView="55" workbookViewId="0">
      <selection activeCell="E31" sqref="E31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9" width="6.42578125" customWidth="1"/>
    <col min="10" max="10" width="8.5703125" customWidth="1"/>
    <col min="11" max="11" width="32.5703125" hidden="1" customWidth="1"/>
    <col min="17" max="17" width="39.5703125" customWidth="1"/>
  </cols>
  <sheetData>
    <row r="1" spans="2:18" ht="18" x14ac:dyDescent="0.25">
      <c r="B1" s="34" t="str">
        <f>'INDIVIDUALI(TR)'!B1</f>
        <v>2022.GADA LATVIJAS REPUBLIKAS ČEMPIONĀTS</v>
      </c>
    </row>
    <row r="2" spans="2:18" ht="18" x14ac:dyDescent="0.25">
      <c r="B2" s="26" t="str">
        <f>'INDIVIDUALI(TR)'!B2</f>
        <v>APAĻAIS STENDS UN TRANŠEJAS STENDS</v>
      </c>
      <c r="E2" s="24"/>
      <c r="G2" s="11"/>
      <c r="H2" s="11"/>
      <c r="I2" s="11"/>
      <c r="L2" s="11"/>
      <c r="Q2" s="82"/>
      <c r="R2" s="82"/>
    </row>
    <row r="3" spans="2:18" ht="18" x14ac:dyDescent="0.25">
      <c r="B3" s="35" t="str">
        <f>'INDIVIDUALI(TR)'!B3</f>
        <v>KULDĪGA, LATVIJA</v>
      </c>
      <c r="E3" s="11"/>
      <c r="G3" s="11"/>
      <c r="H3" s="11"/>
      <c r="I3" s="11"/>
      <c r="L3" s="11"/>
      <c r="Q3" s="83"/>
      <c r="R3" s="82"/>
    </row>
    <row r="4" spans="2:18" ht="18" x14ac:dyDescent="0.25">
      <c r="B4" s="27" t="str">
        <f>'INDIVIDUALI(TR)'!B4</f>
        <v>30.JŪLIJS 2022</v>
      </c>
      <c r="E4" s="24"/>
      <c r="G4" s="11"/>
      <c r="H4" s="11"/>
      <c r="I4" s="11"/>
      <c r="L4" s="11"/>
      <c r="Q4" s="83"/>
      <c r="R4" s="83"/>
    </row>
    <row r="5" spans="2:18" ht="0.75" customHeight="1" x14ac:dyDescent="0.25"/>
    <row r="6" spans="2:18" ht="37.5" x14ac:dyDescent="0.5">
      <c r="B6" s="74" t="s">
        <v>1</v>
      </c>
      <c r="C6" s="74"/>
      <c r="D6" s="74"/>
      <c r="E6" s="74"/>
      <c r="F6" s="2"/>
    </row>
    <row r="7" spans="2:18" ht="22.5" customHeight="1" x14ac:dyDescent="0.35">
      <c r="B7" s="77" t="str">
        <f>'INDIVIDUALI(TR)'!B8:F8</f>
        <v>TRANŠEJAS STENDS</v>
      </c>
      <c r="C7" s="73"/>
      <c r="D7" s="73"/>
      <c r="E7" s="73"/>
      <c r="F7" s="73"/>
    </row>
    <row r="8" spans="2:18" ht="23.25" customHeight="1" x14ac:dyDescent="0.25">
      <c r="B8" s="78" t="s">
        <v>12</v>
      </c>
      <c r="C8" s="78"/>
      <c r="D8" s="78"/>
      <c r="E8" s="78"/>
      <c r="F8" s="78"/>
    </row>
    <row r="9" spans="2:18" ht="8.25" customHeight="1" thickBot="1" x14ac:dyDescent="0.3">
      <c r="B9" s="17"/>
      <c r="C9" s="17"/>
      <c r="D9" s="17"/>
      <c r="E9" s="17"/>
      <c r="F9" s="17"/>
      <c r="G9" s="17"/>
      <c r="H9" s="17"/>
      <c r="I9" s="17"/>
      <c r="J9" s="17"/>
      <c r="K9" s="1"/>
    </row>
    <row r="10" spans="2:18" x14ac:dyDescent="0.25">
      <c r="B10" s="86" t="s">
        <v>2</v>
      </c>
      <c r="C10" s="42" t="s">
        <v>7</v>
      </c>
      <c r="D10" s="84" t="s">
        <v>4</v>
      </c>
      <c r="E10" s="79" t="s">
        <v>5</v>
      </c>
      <c r="F10" s="80"/>
      <c r="G10" s="80"/>
      <c r="H10" s="80"/>
      <c r="I10" s="80"/>
      <c r="J10" s="81"/>
      <c r="K10" s="30"/>
    </row>
    <row r="11" spans="2:18" ht="15" customHeight="1" thickBot="1" x14ac:dyDescent="0.3">
      <c r="B11" s="87"/>
      <c r="C11" s="43" t="s">
        <v>3</v>
      </c>
      <c r="D11" s="85"/>
      <c r="E11" s="67">
        <v>1</v>
      </c>
      <c r="F11" s="44">
        <v>2</v>
      </c>
      <c r="G11" s="44">
        <v>3</v>
      </c>
      <c r="H11" s="44">
        <v>4</v>
      </c>
      <c r="I11" s="44">
        <v>5</v>
      </c>
      <c r="J11" s="45" t="s">
        <v>0</v>
      </c>
      <c r="K11" s="7" t="s">
        <v>13</v>
      </c>
    </row>
    <row r="12" spans="2:18" ht="36.75" customHeight="1" x14ac:dyDescent="0.25">
      <c r="B12" s="37">
        <v>1</v>
      </c>
      <c r="C12" s="40"/>
      <c r="D12" s="38" t="s">
        <v>26</v>
      </c>
      <c r="E12" s="65"/>
      <c r="F12" s="65"/>
      <c r="G12" s="65"/>
      <c r="H12" s="65"/>
      <c r="I12" s="65"/>
      <c r="J12" s="66">
        <f>J13+J14+J15</f>
        <v>271</v>
      </c>
      <c r="K12" s="18"/>
    </row>
    <row r="13" spans="2:18" ht="15" customHeight="1" x14ac:dyDescent="0.25">
      <c r="B13" s="61"/>
      <c r="C13" s="49">
        <v>12</v>
      </c>
      <c r="D13" s="69" t="s">
        <v>22</v>
      </c>
      <c r="E13" s="70">
        <f>VLOOKUP($D13,'INDIVIDUALI(TR)'!$D$12:$I$25,2,FALSE)</f>
        <v>19</v>
      </c>
      <c r="F13" s="70">
        <f>VLOOKUP(D13,'INDIVIDUALI(TR)'!$D$12:$I$25,3,FALSE)</f>
        <v>18</v>
      </c>
      <c r="G13" s="70">
        <f>VLOOKUP(D13,'INDIVIDUALI(TR)'!$D$12:$I$25,4,FALSE)</f>
        <v>17</v>
      </c>
      <c r="H13" s="70">
        <f>VLOOKUP($D13,'INDIVIDUALI(TR)'!$D$12:$I$25,5,FALSE)</f>
        <v>16</v>
      </c>
      <c r="I13" s="70">
        <f>VLOOKUP($D13,'INDIVIDUALI(TR)'!$D$12:$I$25,6,FALSE)</f>
        <v>21</v>
      </c>
      <c r="J13" s="71">
        <f>SUM(E13:I13)</f>
        <v>91</v>
      </c>
      <c r="K13" s="13"/>
    </row>
    <row r="14" spans="2:18" ht="15" customHeight="1" x14ac:dyDescent="0.25">
      <c r="B14" s="61"/>
      <c r="C14" s="49">
        <v>11</v>
      </c>
      <c r="D14" s="50" t="s">
        <v>27</v>
      </c>
      <c r="E14" s="70">
        <f>VLOOKUP($D14,'INDIVIDUALI(TR)'!$D$12:$I$25,2,FALSE)</f>
        <v>16</v>
      </c>
      <c r="F14" s="70">
        <f>VLOOKUP(D14,'INDIVIDUALI(TR)'!$D$12:$I$25,3,FALSE)</f>
        <v>17</v>
      </c>
      <c r="G14" s="70">
        <f>VLOOKUP(D14,'INDIVIDUALI(TR)'!$D$12:$I$25,4,FALSE)</f>
        <v>17</v>
      </c>
      <c r="H14" s="70">
        <f>VLOOKUP($D14,'INDIVIDUALI(TR)'!$D$12:$I$25,5,FALSE)</f>
        <v>17</v>
      </c>
      <c r="I14" s="70">
        <f>VLOOKUP($D14,'INDIVIDUALI(TR)'!$D$12:$I$25,6,FALSE)</f>
        <v>17</v>
      </c>
      <c r="J14" s="71">
        <f>SUM(E14:I14)</f>
        <v>84</v>
      </c>
      <c r="K14" s="20"/>
    </row>
    <row r="15" spans="2:18" ht="15" customHeight="1" thickBot="1" x14ac:dyDescent="0.3">
      <c r="B15" s="61"/>
      <c r="C15" s="49">
        <v>23</v>
      </c>
      <c r="D15" s="50" t="s">
        <v>25</v>
      </c>
      <c r="E15" s="70">
        <f>VLOOKUP($D15,'INDIVIDUALI(TR)'!$D$12:$I$25,2,FALSE)</f>
        <v>17</v>
      </c>
      <c r="F15" s="70">
        <f>VLOOKUP(D15,'INDIVIDUALI(TR)'!$D$12:$I$25,3,FALSE)</f>
        <v>18</v>
      </c>
      <c r="G15" s="70">
        <f>VLOOKUP(D15,'INDIVIDUALI(TR)'!$D$12:$I$25,4,FALSE)</f>
        <v>21</v>
      </c>
      <c r="H15" s="70">
        <f>VLOOKUP($D15,'INDIVIDUALI(TR)'!$D$12:$I$25,5,FALSE)</f>
        <v>23</v>
      </c>
      <c r="I15" s="70">
        <f>VLOOKUP($D15,'INDIVIDUALI(TR)'!$D$12:$I$25,6,FALSE)</f>
        <v>17</v>
      </c>
      <c r="J15" s="71">
        <f>SUM(E15:I15)</f>
        <v>96</v>
      </c>
      <c r="K15" s="13"/>
    </row>
    <row r="16" spans="2:18" ht="36.75" customHeight="1" x14ac:dyDescent="0.25">
      <c r="B16" s="39">
        <v>2</v>
      </c>
      <c r="C16" s="40"/>
      <c r="D16" s="38" t="s">
        <v>38</v>
      </c>
      <c r="E16" s="40"/>
      <c r="F16" s="40"/>
      <c r="G16" s="40"/>
      <c r="H16" s="40"/>
      <c r="I16" s="40"/>
      <c r="J16" s="41">
        <f>J17+J18+J19</f>
        <v>248</v>
      </c>
      <c r="K16" s="18"/>
    </row>
    <row r="17" spans="2:11" ht="20.100000000000001" customHeight="1" x14ac:dyDescent="0.25">
      <c r="B17" s="62"/>
      <c r="C17" s="49">
        <v>23</v>
      </c>
      <c r="D17" s="69" t="s">
        <v>34</v>
      </c>
      <c r="E17" s="70">
        <f>VLOOKUP($D17,'INDIVIDUALI(TR)'!$D$12:$I$25,2,FALSE)</f>
        <v>15</v>
      </c>
      <c r="F17" s="70">
        <f>VLOOKUP(D17,'INDIVIDUALI(TR)'!$D$12:$I$25,3,FALSE)</f>
        <v>17</v>
      </c>
      <c r="G17" s="70">
        <f>VLOOKUP(D17,'INDIVIDUALI(TR)'!$D$12:$I$25,4,FALSE)</f>
        <v>12</v>
      </c>
      <c r="H17" s="70">
        <f>VLOOKUP($D17,'INDIVIDUALI(TR)'!$D$12:$I$25,5,FALSE)</f>
        <v>17</v>
      </c>
      <c r="I17" s="70">
        <f>VLOOKUP($D17,'INDIVIDUALI(TR)'!$D$12:$I$25,6,FALSE)</f>
        <v>13</v>
      </c>
      <c r="J17" s="71">
        <f>SUM(E17:I17)</f>
        <v>74</v>
      </c>
      <c r="K17" s="13"/>
    </row>
    <row r="18" spans="2:11" ht="20.100000000000001" customHeight="1" x14ac:dyDescent="0.25">
      <c r="B18" s="61"/>
      <c r="C18" s="49">
        <v>14</v>
      </c>
      <c r="D18" s="50" t="s">
        <v>23</v>
      </c>
      <c r="E18" s="70">
        <f>VLOOKUP($D18,'INDIVIDUALI(TR)'!$D$12:$I$25,2,FALSE)</f>
        <v>18</v>
      </c>
      <c r="F18" s="70">
        <f>VLOOKUP(D18,'INDIVIDUALI(TR)'!$D$12:$I$25,3,FALSE)</f>
        <v>17</v>
      </c>
      <c r="G18" s="70">
        <f>VLOOKUP(D18,'INDIVIDUALI(TR)'!$D$12:$I$25,4,FALSE)</f>
        <v>16</v>
      </c>
      <c r="H18" s="70">
        <f>VLOOKUP($D18,'INDIVIDUALI(TR)'!$D$12:$I$25,5,FALSE)</f>
        <v>16</v>
      </c>
      <c r="I18" s="70">
        <f>VLOOKUP($D18,'INDIVIDUALI(TR)'!$D$12:$I$25,6,FALSE)</f>
        <v>15</v>
      </c>
      <c r="J18" s="71">
        <f>SUM(E18:I18)</f>
        <v>82</v>
      </c>
      <c r="K18" s="19"/>
    </row>
    <row r="19" spans="2:11" ht="20.100000000000001" customHeight="1" thickBot="1" x14ac:dyDescent="0.3">
      <c r="B19" s="61"/>
      <c r="C19" s="49">
        <v>20</v>
      </c>
      <c r="D19" s="50" t="s">
        <v>33</v>
      </c>
      <c r="E19" s="70">
        <f>VLOOKUP($D19,'INDIVIDUALI(TR)'!$D$12:$I$25,2,FALSE)</f>
        <v>21</v>
      </c>
      <c r="F19" s="70">
        <f>VLOOKUP(D19,'INDIVIDUALI(TR)'!$D$12:$I$25,3,FALSE)</f>
        <v>14</v>
      </c>
      <c r="G19" s="70">
        <f>VLOOKUP(D19,'INDIVIDUALI(TR)'!$D$12:$I$25,4,FALSE)</f>
        <v>18</v>
      </c>
      <c r="H19" s="70">
        <f>VLOOKUP($D19,'INDIVIDUALI(TR)'!$D$12:$I$25,5,FALSE)</f>
        <v>20</v>
      </c>
      <c r="I19" s="70">
        <f>VLOOKUP($D19,'INDIVIDUALI(TR)'!$D$12:$I$25,6,FALSE)</f>
        <v>19</v>
      </c>
      <c r="J19" s="71">
        <f>SUM(E19:I19)</f>
        <v>92</v>
      </c>
      <c r="K19" s="12"/>
    </row>
    <row r="20" spans="2:11" ht="36.75" customHeight="1" x14ac:dyDescent="0.25">
      <c r="B20" s="39">
        <v>3</v>
      </c>
      <c r="C20" s="40"/>
      <c r="D20" s="38" t="s">
        <v>39</v>
      </c>
      <c r="E20" s="40"/>
      <c r="F20" s="40"/>
      <c r="G20" s="40"/>
      <c r="H20" s="40"/>
      <c r="I20" s="40"/>
      <c r="J20" s="41">
        <f>J21+J22+J23</f>
        <v>202</v>
      </c>
      <c r="K20" s="18"/>
    </row>
    <row r="21" spans="2:11" ht="20.100000000000001" customHeight="1" x14ac:dyDescent="0.25">
      <c r="B21" s="62"/>
      <c r="C21" s="49">
        <v>12</v>
      </c>
      <c r="D21" s="50" t="s">
        <v>40</v>
      </c>
      <c r="E21" s="70">
        <f>VLOOKUP($D21,'INDIVIDUALI(TR)'!$D$12:$I$25,2,FALSE)</f>
        <v>15</v>
      </c>
      <c r="F21" s="70">
        <f>VLOOKUP(D21,'INDIVIDUALI(TR)'!$D$12:$I$25,3,FALSE)</f>
        <v>17</v>
      </c>
      <c r="G21" s="70">
        <f>VLOOKUP(D21,'INDIVIDUALI(TR)'!$D$12:$I$25,4,FALSE)</f>
        <v>15</v>
      </c>
      <c r="H21" s="70">
        <f>VLOOKUP($D21,'INDIVIDUALI(TR)'!$D$12:$I$25,5,FALSE)</f>
        <v>16</v>
      </c>
      <c r="I21" s="70">
        <f>VLOOKUP($D21,'INDIVIDUALI(TR)'!$D$12:$I$25,6,FALSE)</f>
        <v>16</v>
      </c>
      <c r="J21" s="71">
        <f>SUM(E21:I21)</f>
        <v>79</v>
      </c>
      <c r="K21" s="13"/>
    </row>
    <row r="22" spans="2:11" ht="20.100000000000001" customHeight="1" x14ac:dyDescent="0.25">
      <c r="B22" s="61"/>
      <c r="C22" s="49">
        <v>8</v>
      </c>
      <c r="D22" s="69" t="s">
        <v>37</v>
      </c>
      <c r="E22" s="70">
        <f>VLOOKUP($D22,'INDIVIDUALI(TR)'!$D$12:$I$25,2,FALSE)</f>
        <v>16</v>
      </c>
      <c r="F22" s="70">
        <f>VLOOKUP(D22,'INDIVIDUALI(TR)'!$D$12:$I$25,3,FALSE)</f>
        <v>11</v>
      </c>
      <c r="G22" s="70">
        <f>VLOOKUP(D22,'INDIVIDUALI(TR)'!$D$12:$I$25,4,FALSE)</f>
        <v>11</v>
      </c>
      <c r="H22" s="70">
        <f>VLOOKUP($D22,'INDIVIDUALI(TR)'!$D$12:$I$25,5,FALSE)</f>
        <v>14</v>
      </c>
      <c r="I22" s="70">
        <f>VLOOKUP($D22,'INDIVIDUALI(TR)'!$D$12:$I$25,6,FALSE)</f>
        <v>12</v>
      </c>
      <c r="J22" s="71">
        <f>SUM(E22:I22)/2</f>
        <v>32</v>
      </c>
      <c r="K22" s="19"/>
    </row>
    <row r="23" spans="2:11" ht="20.100000000000001" customHeight="1" x14ac:dyDescent="0.25">
      <c r="B23" s="61"/>
      <c r="C23" s="49">
        <v>25</v>
      </c>
      <c r="D23" s="50" t="s">
        <v>43</v>
      </c>
      <c r="E23" s="70">
        <f>VLOOKUP($D23,'INDIVIDUALI(TR)'!$D$12:$I$25,2,FALSE)</f>
        <v>21</v>
      </c>
      <c r="F23" s="70">
        <f>VLOOKUP(D23,'INDIVIDUALI(TR)'!$D$12:$I$25,3,FALSE)</f>
        <v>18</v>
      </c>
      <c r="G23" s="70">
        <f>VLOOKUP(D23,'INDIVIDUALI(TR)'!$D$12:$I$25,4,FALSE)</f>
        <v>19</v>
      </c>
      <c r="H23" s="70">
        <f>VLOOKUP($D23,'INDIVIDUALI(TR)'!$D$12:$I$25,5,FALSE)</f>
        <v>18</v>
      </c>
      <c r="I23" s="70">
        <f>VLOOKUP($D23,'INDIVIDUALI(TR)'!$D$12:$I$25,6,FALSE)</f>
        <v>15</v>
      </c>
      <c r="J23" s="71">
        <f>SUM(E23:I23)</f>
        <v>91</v>
      </c>
      <c r="K23" s="12"/>
    </row>
    <row r="24" spans="2:11" ht="15.75" x14ac:dyDescent="0.25">
      <c r="D24" s="16"/>
      <c r="E24" s="16"/>
      <c r="F24" s="16"/>
      <c r="G24" s="16"/>
      <c r="H24" s="16"/>
      <c r="I24" s="16"/>
      <c r="J24" s="16"/>
    </row>
    <row r="25" spans="2:11" x14ac:dyDescent="0.25">
      <c r="C25" s="58" t="s">
        <v>16</v>
      </c>
      <c r="D25" t="s">
        <v>28</v>
      </c>
    </row>
    <row r="26" spans="2:11" x14ac:dyDescent="0.25">
      <c r="C26" s="58" t="s">
        <v>15</v>
      </c>
      <c r="D26" t="s">
        <v>29</v>
      </c>
    </row>
    <row r="27" spans="2:11" x14ac:dyDescent="0.25">
      <c r="C27" s="58" t="s">
        <v>17</v>
      </c>
      <c r="D27" t="s">
        <v>30</v>
      </c>
    </row>
  </sheetData>
  <autoFilter ref="B11:K11">
    <sortState ref="B13:L30">
      <sortCondition ref="C12"/>
    </sortState>
  </autoFilter>
  <mergeCells count="9">
    <mergeCell ref="B7:F7"/>
    <mergeCell ref="B8:F8"/>
    <mergeCell ref="E10:J10"/>
    <mergeCell ref="Q2:R2"/>
    <mergeCell ref="Q3:R3"/>
    <mergeCell ref="Q4:R4"/>
    <mergeCell ref="B6:E6"/>
    <mergeCell ref="D10:D11"/>
    <mergeCell ref="B10:B11"/>
  </mergeCells>
  <conditionalFormatting sqref="C13">
    <cfRule type="duplicateValues" dxfId="11" priority="16"/>
  </conditionalFormatting>
  <conditionalFormatting sqref="C14">
    <cfRule type="duplicateValues" dxfId="10" priority="15"/>
  </conditionalFormatting>
  <conditionalFormatting sqref="C21">
    <cfRule type="duplicateValues" dxfId="9" priority="6"/>
  </conditionalFormatting>
  <conditionalFormatting sqref="C22">
    <cfRule type="duplicateValues" dxfId="8" priority="5"/>
  </conditionalFormatting>
  <conditionalFormatting sqref="C23">
    <cfRule type="duplicateValues" dxfId="7" priority="4"/>
  </conditionalFormatting>
  <conditionalFormatting sqref="C15">
    <cfRule type="duplicateValues" dxfId="6" priority="24"/>
  </conditionalFormatting>
  <conditionalFormatting sqref="C17">
    <cfRule type="duplicateValues" dxfId="5" priority="3"/>
  </conditionalFormatting>
  <conditionalFormatting sqref="C18">
    <cfRule type="duplicateValues" dxfId="4" priority="2"/>
  </conditionalFormatting>
  <conditionalFormatting sqref="C19">
    <cfRule type="duplicateValues" dxfId="3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92" orientation="landscape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AD11"/>
  <sheetViews>
    <sheetView workbookViewId="0">
      <selection activeCell="A7" sqref="A7"/>
    </sheetView>
  </sheetViews>
  <sheetFormatPr defaultRowHeight="15" x14ac:dyDescent="0.25"/>
  <cols>
    <col min="1" max="2" width="4.28515625" customWidth="1"/>
    <col min="3" max="3" width="23.28515625" customWidth="1"/>
    <col min="4" max="28" width="3.140625" customWidth="1"/>
    <col min="29" max="29" width="5.85546875" customWidth="1"/>
    <col min="30" max="30" width="17.5703125" customWidth="1"/>
  </cols>
  <sheetData>
    <row r="1" spans="1:30" ht="96" customHeight="1" x14ac:dyDescent="0.3">
      <c r="A1" s="88" t="str">
        <f>[1]TR!A1</f>
        <v>2022. GADA LATVIJAS REPUBLIKAS ČEMPIONĀTS APAĻĀ UN TRANŠEJU STENDA ŠAUŠANĀ
KULDĪGA, LATVIJA
31.JŪLIJS 2022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25.5" x14ac:dyDescent="0.25">
      <c r="A2" s="89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0" x14ac:dyDescent="0.25">
      <c r="A3" s="90" t="s">
        <v>47</v>
      </c>
      <c r="B3" s="90"/>
      <c r="C3" s="90"/>
      <c r="D3" s="91" t="s">
        <v>48</v>
      </c>
      <c r="E3" s="92"/>
      <c r="F3" s="92"/>
      <c r="G3" s="92"/>
      <c r="H3" s="92"/>
      <c r="I3" s="92"/>
      <c r="J3" s="92"/>
      <c r="K3" s="92" t="s">
        <v>49</v>
      </c>
      <c r="L3" s="92"/>
      <c r="M3" s="92"/>
      <c r="N3" s="92"/>
      <c r="O3" s="92"/>
      <c r="P3" s="92"/>
      <c r="Q3" s="92"/>
      <c r="R3" s="93" t="s">
        <v>50</v>
      </c>
      <c r="S3" s="94"/>
      <c r="T3" s="94"/>
      <c r="U3" s="94"/>
      <c r="V3" s="94"/>
      <c r="W3" s="94"/>
      <c r="X3" s="95"/>
      <c r="Y3" s="92" t="s">
        <v>51</v>
      </c>
      <c r="Z3" s="92"/>
      <c r="AA3" s="92"/>
      <c r="AB3" s="92"/>
      <c r="AC3" s="92"/>
      <c r="AD3" s="96"/>
    </row>
    <row r="4" spans="1:30" x14ac:dyDescent="0.25">
      <c r="A4" s="90"/>
      <c r="B4" s="90"/>
      <c r="C4" s="90"/>
      <c r="D4" s="97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3"/>
      <c r="S4" s="94"/>
      <c r="T4" s="94"/>
      <c r="U4" s="94"/>
      <c r="V4" s="94"/>
      <c r="W4" s="94"/>
      <c r="X4" s="95"/>
      <c r="Y4" s="98"/>
      <c r="Z4" s="98"/>
      <c r="AA4" s="98"/>
      <c r="AB4" s="98"/>
      <c r="AC4" s="98"/>
      <c r="AD4" s="99"/>
    </row>
    <row r="5" spans="1:30" ht="16.5" x14ac:dyDescent="0.25">
      <c r="A5" s="90"/>
      <c r="B5" s="90"/>
      <c r="C5" s="90"/>
      <c r="D5" s="100">
        <v>1</v>
      </c>
      <c r="E5" s="100">
        <v>2</v>
      </c>
      <c r="F5" s="100">
        <v>3</v>
      </c>
      <c r="G5" s="100">
        <v>4</v>
      </c>
      <c r="H5" s="100">
        <v>5</v>
      </c>
      <c r="I5" s="100">
        <v>6</v>
      </c>
      <c r="J5" s="100">
        <v>7</v>
      </c>
      <c r="K5" s="100">
        <v>8</v>
      </c>
      <c r="L5" s="100">
        <v>9</v>
      </c>
      <c r="M5" s="100">
        <v>10</v>
      </c>
      <c r="N5" s="100">
        <v>11</v>
      </c>
      <c r="O5" s="100">
        <v>12</v>
      </c>
      <c r="P5" s="100">
        <v>13</v>
      </c>
      <c r="Q5" s="100">
        <v>14</v>
      </c>
      <c r="R5" s="101">
        <v>15</v>
      </c>
      <c r="S5" s="101">
        <v>16</v>
      </c>
      <c r="T5" s="101">
        <v>17</v>
      </c>
      <c r="U5" s="101">
        <v>18</v>
      </c>
      <c r="V5" s="101">
        <v>19</v>
      </c>
      <c r="W5" s="101">
        <v>20</v>
      </c>
      <c r="X5" s="101">
        <v>21</v>
      </c>
      <c r="Y5" s="100">
        <v>22</v>
      </c>
      <c r="Z5" s="100">
        <v>23</v>
      </c>
      <c r="AA5" s="100">
        <v>24</v>
      </c>
      <c r="AB5" s="100">
        <v>25</v>
      </c>
      <c r="AC5" s="100" t="s">
        <v>52</v>
      </c>
      <c r="AD5" s="100" t="s">
        <v>53</v>
      </c>
    </row>
    <row r="6" spans="1:30" ht="25.5" x14ac:dyDescent="0.35">
      <c r="A6" s="102">
        <v>5</v>
      </c>
      <c r="B6" s="49">
        <v>25</v>
      </c>
      <c r="C6" s="50" t="s">
        <v>43</v>
      </c>
      <c r="D6" s="105">
        <v>0</v>
      </c>
      <c r="E6" s="106">
        <v>0</v>
      </c>
      <c r="F6" s="106">
        <v>1</v>
      </c>
      <c r="G6" s="106">
        <v>0</v>
      </c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7"/>
      <c r="V6" s="107"/>
      <c r="W6" s="107"/>
      <c r="X6" s="107"/>
      <c r="Y6" s="107"/>
      <c r="Z6" s="107"/>
      <c r="AA6" s="107"/>
      <c r="AB6" s="107"/>
      <c r="AC6" s="103"/>
      <c r="AD6" s="103"/>
    </row>
    <row r="7" spans="1:30" ht="25.5" x14ac:dyDescent="0.35">
      <c r="A7" s="102">
        <v>3</v>
      </c>
      <c r="B7" s="49">
        <v>1</v>
      </c>
      <c r="C7" s="50" t="s">
        <v>22</v>
      </c>
      <c r="D7" s="105">
        <v>1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7"/>
      <c r="V7" s="107"/>
      <c r="W7" s="107"/>
      <c r="X7" s="107"/>
      <c r="Y7" s="107"/>
      <c r="Z7" s="107"/>
      <c r="AA7" s="107"/>
      <c r="AB7" s="107"/>
      <c r="AC7" s="103"/>
      <c r="AD7" s="103"/>
    </row>
    <row r="8" spans="1:30" ht="25.5" x14ac:dyDescent="0.35">
      <c r="A8" s="102">
        <v>4</v>
      </c>
      <c r="B8" s="49">
        <v>3</v>
      </c>
      <c r="C8" s="50" t="s">
        <v>42</v>
      </c>
      <c r="D8" s="105">
        <v>0</v>
      </c>
      <c r="E8" s="106">
        <v>0</v>
      </c>
      <c r="F8" s="106">
        <v>1</v>
      </c>
      <c r="G8" s="106">
        <v>1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7"/>
      <c r="U8" s="107"/>
      <c r="V8" s="107"/>
      <c r="W8" s="107"/>
      <c r="X8" s="107"/>
      <c r="Y8" s="107"/>
      <c r="Z8" s="107"/>
      <c r="AA8" s="107"/>
      <c r="AB8" s="107"/>
      <c r="AC8" s="103"/>
      <c r="AD8" s="103"/>
    </row>
    <row r="11" spans="1:30" ht="15.75" x14ac:dyDescent="0.25">
      <c r="C11" t="str">
        <f>[1]TR!A14</f>
        <v>DATUMS: 31.07.2022</v>
      </c>
      <c r="V11" s="104" t="s">
        <v>54</v>
      </c>
      <c r="W11" s="104"/>
      <c r="X11" s="104"/>
      <c r="Y11" s="104"/>
      <c r="Z11" s="104"/>
      <c r="AA11" s="104"/>
      <c r="AB11" s="104"/>
      <c r="AC11" s="104"/>
      <c r="AD11" s="104"/>
    </row>
  </sheetData>
  <mergeCells count="8">
    <mergeCell ref="V11:AD11"/>
    <mergeCell ref="A1:AD1"/>
    <mergeCell ref="A2:AD2"/>
    <mergeCell ref="A3:C5"/>
    <mergeCell ref="D3:J4"/>
    <mergeCell ref="K3:Q4"/>
    <mergeCell ref="R3:X4"/>
    <mergeCell ref="Y3:AD4"/>
  </mergeCells>
  <conditionalFormatting sqref="B6">
    <cfRule type="duplicateValues" dxfId="2" priority="3"/>
  </conditionalFormatting>
  <conditionalFormatting sqref="B7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INDIVIDUALI(TR)</vt:lpstr>
      <vt:lpstr>JUNIORI(TR)</vt:lpstr>
      <vt:lpstr>KOMANDAS(TR)</vt:lpstr>
      <vt:lpstr>Pāršaude TR pusfināls</vt:lpstr>
      <vt:lpstr>'INDIVIDUALI(TR)'!Print_Area</vt:lpstr>
      <vt:lpstr>'KOMANDAS(TR)'!Print_Area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Dāvis Freimanis</cp:lastModifiedBy>
  <cp:lastPrinted>2022-07-31T12:08:24Z</cp:lastPrinted>
  <dcterms:created xsi:type="dcterms:W3CDTF">2016-07-17T20:06:56Z</dcterms:created>
  <dcterms:modified xsi:type="dcterms:W3CDTF">2022-07-31T13:48:58Z</dcterms:modified>
</cp:coreProperties>
</file>